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3. CONTRATACIÓN MENOR SIMPLE\2025\5000005315 TORNERÍA SUCRE IR\4 INVITACIÓN\Anexo 7 Planilla Oferta Econ\"/>
    </mc:Choice>
  </mc:AlternateContent>
  <bookViews>
    <workbookView xWindow="0" yWindow="0" windowWidth="23040" windowHeight="8910"/>
  </bookViews>
  <sheets>
    <sheet name="SOLPED" sheetId="1" r:id="rId1"/>
    <sheet name="Hoja1" sheetId="2" r:id="rId2"/>
  </sheets>
  <definedNames>
    <definedName name="_xlnm._FilterDatabase" localSheetId="0" hidden="1">SOLPED!$A$6:$E$9</definedName>
    <definedName name="_xlnm.Print_Titles" localSheetId="0">SOLPED!$1:$5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E8" i="1"/>
  <c r="E7" i="1"/>
  <c r="E9" i="1" l="1"/>
  <c r="E19" i="2"/>
  <c r="N5" i="2"/>
  <c r="L5" i="2"/>
  <c r="L3" i="2"/>
  <c r="K5" i="2"/>
  <c r="K3" i="2"/>
  <c r="J11" i="2"/>
  <c r="M11" i="2" s="1"/>
  <c r="J10" i="2"/>
  <c r="M10" i="2" s="1"/>
  <c r="J9" i="2"/>
  <c r="J8" i="2"/>
  <c r="M8" i="2" s="1"/>
  <c r="J7" i="2"/>
  <c r="M7" i="2" s="1"/>
  <c r="J6" i="2"/>
  <c r="M6" i="2" s="1"/>
  <c r="J5" i="2"/>
  <c r="J4" i="2"/>
  <c r="M4" i="2" s="1"/>
  <c r="J3" i="2"/>
  <c r="J2" i="2"/>
  <c r="M2" i="2" s="1"/>
  <c r="M9" i="2"/>
  <c r="I11" i="2"/>
  <c r="I10" i="2"/>
  <c r="I9" i="2"/>
  <c r="I8" i="2"/>
  <c r="I7" i="2"/>
  <c r="I6" i="2"/>
  <c r="I5" i="2"/>
  <c r="I4" i="2"/>
  <c r="I3" i="2"/>
  <c r="I2" i="2"/>
  <c r="N6" i="2" l="1"/>
  <c r="M5" i="2"/>
  <c r="M3" i="2"/>
</calcChain>
</file>

<file path=xl/sharedStrings.xml><?xml version="1.0" encoding="utf-8"?>
<sst xmlns="http://schemas.openxmlformats.org/spreadsheetml/2006/main" count="88" uniqueCount="46">
  <si>
    <t>CANTIDAD</t>
  </si>
  <si>
    <t>UM</t>
  </si>
  <si>
    <t>N°</t>
  </si>
  <si>
    <t>DESCRIPCIÓN</t>
  </si>
  <si>
    <t>TOTAL</t>
  </si>
  <si>
    <t>N/A</t>
  </si>
  <si>
    <t>GESTION DE EJECUCION</t>
  </si>
  <si>
    <t>HORAS TORNERÍA</t>
  </si>
  <si>
    <t>REPARACION DE CULATAS
COSTO UNITARIO CON IVA
(USD)</t>
  </si>
  <si>
    <t>TRABAJOS EN BIELAS
COSTO UNITARIO CON IVA
(USD)</t>
  </si>
  <si>
    <t>TRABAJOS EN CIGÜEÑAL
COSTO UNITARIO CON IVA
(USD)</t>
  </si>
  <si>
    <t>COSTO
TOTALCON IVA
(USD)</t>
  </si>
  <si>
    <t>TOP END - Motor CATERPILLAR G3512 - Unidad de Bombeo Principal 1 – TIGÜIPA</t>
  </si>
  <si>
    <t>GL</t>
  </si>
  <si>
    <t>MPP5  - Motor CATERPILLAR G3512 - Unidad de Bombeo Principal 2 – TIGÜIPA</t>
  </si>
  <si>
    <t>TOP END - Motor CATERPILLAR G3412 – Grupo Electrógeno 2 (1B) – OFICINA SCZ</t>
  </si>
  <si>
    <t>MPP5 - Motor CATERPILLAR G3412 – Grupo Electrógeno 3 – OFICINA SCZ</t>
  </si>
  <si>
    <t>TOP END - Motor CATERPILLAR G3408 – Grupo Electrógeno 2 – TIGÜIPA</t>
  </si>
  <si>
    <t>TOP END - Motor CATERPILLAR G3412 – Grupo Electrógeno 2 – CHORETY</t>
  </si>
  <si>
    <t>TOP END - Motor CATERPILLAR G3406 – Unidad de Bombeo Principal 1 – CERRILLOS</t>
  </si>
  <si>
    <t>TOP END - Motor CUMMINS GTA12 – Grupo Electrógeno 1 – MONTEAGUDO</t>
  </si>
  <si>
    <t>TOP END - Motor CUMMINS 6BT5.9 – Grupo Electrógeno 2 – EL ROSAL</t>
  </si>
  <si>
    <t>TOP END - Motor WAUKESHA F11GSI – Unidad de Bombeo Principal 2 – TAPIRANI</t>
  </si>
  <si>
    <t>REPARACION DE CULATAS
COSTO UNITARIO SIN IVA
(USD)</t>
  </si>
  <si>
    <t>TRABAJOS EN BIELAS
COSTO UNITARIO SIN IVA
(USD)</t>
  </si>
  <si>
    <t>TRABAJOS EN CIGÜEÑAL
COSTO UNITARIO SIN IVA
(USD)</t>
  </si>
  <si>
    <t>COSTO
TOTALSIN IVA
(USD)</t>
  </si>
  <si>
    <t>EQUIPO</t>
  </si>
  <si>
    <t>Reparación
culatas C/IVA
(us$)</t>
  </si>
  <si>
    <t>Monto Cancelado C/IVA
(us$)</t>
  </si>
  <si>
    <t>Oficina SCZ - UGE01 - MPP5 - CATERPILLAR G3412</t>
  </si>
  <si>
    <t>Tigüipa - UGE01 - MPP5 - CATERPILLAR G3408</t>
  </si>
  <si>
    <t>Chorety - UBP04 - TOP END - CATERPILLAR G3512</t>
  </si>
  <si>
    <t>Tapirani - UGE03 - TOP END - CATERPILLAR G333</t>
  </si>
  <si>
    <t>Cerrillos - UCG01 - TOP END - CATERPILLAR G3412</t>
  </si>
  <si>
    <t>Carrasco - UCG04 - TOP END - WAUKESHA L5794GSI</t>
  </si>
  <si>
    <t>NOTA.- Los precios unitarios deben incluir el IVA.</t>
  </si>
  <si>
    <t>COSTO UNITARIO
CON IVA
(Bs)</t>
  </si>
  <si>
    <t>COSTO
TOTAL CON IVA
(Bs)</t>
  </si>
  <si>
    <t>COTIZAR CELDA EN AMARILLO</t>
  </si>
  <si>
    <t>SERVICIO DE TORNERÍA SUCRE</t>
  </si>
  <si>
    <t>Trabajos de Tornería Equipos Gestión 2025</t>
  </si>
  <si>
    <t>Trabajos de Tornería Equipos Gestión 2026</t>
  </si>
  <si>
    <t>PLANILLA DE OFERTA ECONÓMICA</t>
  </si>
  <si>
    <t>Fecha:</t>
  </si>
  <si>
    <t>OFERENTE: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</si>
</sst>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6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00000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54">
    <xf numFmtId="0" fontId="0" fillId="0" borderId="0" xfId="0"/>
    <xf numFmtId="0" fontId="2" fillId="0" borderId="0" xfId="2" applyAlignment="1">
      <alignment horizontal="center"/>
    </xf>
    <xf numFmtId="0" fontId="2" fillId="0" borderId="0" xfId="2" applyFont="1" applyAlignment="1">
      <alignment horizontal="center"/>
    </xf>
    <xf numFmtId="0" fontId="2" fillId="0" borderId="0" xfId="2"/>
    <xf numFmtId="0" fontId="4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2" fontId="6" fillId="0" borderId="0" xfId="2" applyNumberFormat="1" applyFont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/>
    <xf numFmtId="0" fontId="9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/>
    </xf>
    <xf numFmtId="0" fontId="9" fillId="5" borderId="1" xfId="3" applyFont="1" applyFill="1" applyBorder="1" applyAlignment="1">
      <alignment horizontal="center" vertical="center"/>
    </xf>
    <xf numFmtId="2" fontId="10" fillId="5" borderId="1" xfId="2" applyNumberFormat="1" applyFont="1" applyFill="1" applyBorder="1" applyAlignment="1">
      <alignment horizontal="right"/>
    </xf>
    <xf numFmtId="2" fontId="11" fillId="5" borderId="1" xfId="1" applyNumberFormat="1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/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/>
    </xf>
    <xf numFmtId="0" fontId="9" fillId="4" borderId="1" xfId="3" applyFont="1" applyFill="1" applyBorder="1" applyAlignment="1">
      <alignment horizontal="center" vertical="center"/>
    </xf>
    <xf numFmtId="2" fontId="10" fillId="4" borderId="1" xfId="2" applyNumberFormat="1" applyFont="1" applyFill="1" applyBorder="1" applyAlignment="1">
      <alignment horizontal="right"/>
    </xf>
    <xf numFmtId="2" fontId="11" fillId="4" borderId="1" xfId="1" applyNumberFormat="1" applyFont="1" applyFill="1" applyBorder="1"/>
    <xf numFmtId="0" fontId="0" fillId="0" borderId="0" xfId="0" applyFill="1"/>
    <xf numFmtId="0" fontId="12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vertical="center"/>
    </xf>
    <xf numFmtId="2" fontId="15" fillId="6" borderId="1" xfId="0" applyNumberFormat="1" applyFont="1" applyFill="1" applyBorder="1"/>
    <xf numFmtId="0" fontId="0" fillId="6" borderId="1" xfId="0" applyFill="1" applyBorder="1"/>
    <xf numFmtId="2" fontId="0" fillId="6" borderId="1" xfId="0" applyNumberFormat="1" applyFill="1" applyBorder="1"/>
    <xf numFmtId="4" fontId="2" fillId="0" borderId="0" xfId="2" applyNumberFormat="1" applyAlignment="1">
      <alignment horizontal="center"/>
    </xf>
    <xf numFmtId="0" fontId="7" fillId="0" borderId="0" xfId="2" applyFont="1" applyAlignment="1">
      <alignment horizontal="left"/>
    </xf>
    <xf numFmtId="0" fontId="16" fillId="2" borderId="4" xfId="0" applyFont="1" applyFill="1" applyBorder="1" applyAlignment="1">
      <alignment vertical="center"/>
    </xf>
    <xf numFmtId="0" fontId="16" fillId="2" borderId="4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17" fillId="0" borderId="1" xfId="0" applyFont="1" applyFill="1" applyBorder="1" applyAlignment="1">
      <alignment horizontal="left" vertical="center"/>
    </xf>
    <xf numFmtId="2" fontId="18" fillId="0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right" vertical="center"/>
    </xf>
    <xf numFmtId="4" fontId="18" fillId="0" borderId="1" xfId="1" applyNumberFormat="1" applyFont="1" applyFill="1" applyBorder="1"/>
    <xf numFmtId="0" fontId="3" fillId="4" borderId="0" xfId="2" applyFont="1" applyFill="1" applyAlignment="1">
      <alignment horizontal="left"/>
    </xf>
    <xf numFmtId="0" fontId="2" fillId="4" borderId="0" xfId="2" applyFill="1" applyAlignment="1">
      <alignment horizontal="center"/>
    </xf>
    <xf numFmtId="2" fontId="2" fillId="0" borderId="0" xfId="2" applyNumberFormat="1"/>
    <xf numFmtId="0" fontId="19" fillId="2" borderId="2" xfId="0" applyFont="1" applyFill="1" applyBorder="1" applyAlignment="1">
      <alignment vertical="center"/>
    </xf>
    <xf numFmtId="0" fontId="19" fillId="2" borderId="3" xfId="0" applyFont="1" applyFill="1" applyBorder="1" applyAlignment="1">
      <alignment vertical="center"/>
    </xf>
    <xf numFmtId="2" fontId="19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18" fillId="4" borderId="4" xfId="0" applyNumberFormat="1" applyFont="1" applyFill="1" applyBorder="1" applyAlignment="1">
      <alignment horizontal="center" vertical="center"/>
    </xf>
    <xf numFmtId="2" fontId="18" fillId="4" borderId="5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14" fontId="2" fillId="0" borderId="0" xfId="2" applyNumberFormat="1" applyAlignment="1">
      <alignment horizontal="left"/>
    </xf>
    <xf numFmtId="0" fontId="3" fillId="0" borderId="0" xfId="2" applyFont="1" applyAlignment="1">
      <alignment horizontal="left"/>
    </xf>
  </cellXfs>
  <cellStyles count="4">
    <cellStyle name="Millares" xfId="1" builtinId="3"/>
    <cellStyle name="Normal" xfId="0" builtinId="0"/>
    <cellStyle name="Normal 2" xfId="2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0</xdr:rowOff>
        </xdr:from>
        <xdr:to>
          <xdr:col>1</xdr:col>
          <xdr:colOff>914400</xdr:colOff>
          <xdr:row>11</xdr:row>
          <xdr:rowOff>69850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F13"/>
  <sheetViews>
    <sheetView tabSelected="1" zoomScaleNormal="100" workbookViewId="0">
      <selection activeCell="A4" sqref="A4:E4"/>
    </sheetView>
  </sheetViews>
  <sheetFormatPr baseColWidth="10" defaultColWidth="11.453125" defaultRowHeight="12.5" x14ac:dyDescent="0.25"/>
  <cols>
    <col min="1" max="1" width="4.26953125" style="1" customWidth="1"/>
    <col min="2" max="2" width="45.54296875" style="1" customWidth="1"/>
    <col min="3" max="3" width="15.1796875" style="2" customWidth="1"/>
    <col min="4" max="4" width="22.453125" style="3" customWidth="1"/>
    <col min="5" max="5" width="17.54296875" style="1" customWidth="1"/>
    <col min="6" max="16384" width="11.453125" style="3"/>
  </cols>
  <sheetData>
    <row r="1" spans="1:6" ht="20" x14ac:dyDescent="0.25">
      <c r="A1" s="51" t="s">
        <v>43</v>
      </c>
      <c r="B1" s="48"/>
      <c r="C1" s="48"/>
      <c r="D1" s="48"/>
      <c r="E1" s="48"/>
    </row>
    <row r="3" spans="1:6" ht="13" x14ac:dyDescent="0.3">
      <c r="A3" s="5" t="s">
        <v>40</v>
      </c>
      <c r="E3" s="52" t="s">
        <v>44</v>
      </c>
    </row>
    <row r="4" spans="1:6" ht="13" x14ac:dyDescent="0.3">
      <c r="A4" s="53" t="s">
        <v>45</v>
      </c>
      <c r="B4" s="53"/>
      <c r="C4" s="53"/>
      <c r="D4" s="53"/>
      <c r="E4" s="53"/>
    </row>
    <row r="5" spans="1:6" ht="13" x14ac:dyDescent="0.3">
      <c r="A5" s="42" t="s">
        <v>39</v>
      </c>
      <c r="B5" s="43"/>
    </row>
    <row r="6" spans="1:6" s="4" customFormat="1" ht="42.75" customHeight="1" x14ac:dyDescent="0.2">
      <c r="A6" s="34" t="s">
        <v>2</v>
      </c>
      <c r="B6" s="35" t="s">
        <v>3</v>
      </c>
      <c r="C6" s="36" t="s">
        <v>7</v>
      </c>
      <c r="D6" s="36" t="s">
        <v>37</v>
      </c>
      <c r="E6" s="35" t="s">
        <v>38</v>
      </c>
    </row>
    <row r="7" spans="1:6" s="4" customFormat="1" ht="14" x14ac:dyDescent="0.3">
      <c r="A7" s="37">
        <v>1</v>
      </c>
      <c r="B7" s="38" t="s">
        <v>41</v>
      </c>
      <c r="C7" s="39">
        <v>40</v>
      </c>
      <c r="D7" s="49"/>
      <c r="E7" s="41">
        <f>D7*C7</f>
        <v>0</v>
      </c>
    </row>
    <row r="8" spans="1:6" s="4" customFormat="1" ht="14" x14ac:dyDescent="0.3">
      <c r="A8" s="37">
        <v>2</v>
      </c>
      <c r="B8" s="38" t="s">
        <v>42</v>
      </c>
      <c r="C8" s="39">
        <v>79</v>
      </c>
      <c r="D8" s="50"/>
      <c r="E8" s="41">
        <f>D7*C8</f>
        <v>0</v>
      </c>
    </row>
    <row r="9" spans="1:6" ht="14" x14ac:dyDescent="0.25">
      <c r="A9" s="45" t="s">
        <v>4</v>
      </c>
      <c r="B9" s="46"/>
      <c r="C9" s="47">
        <f>SUM(C7:C8)</f>
        <v>119</v>
      </c>
      <c r="D9" s="46"/>
      <c r="E9" s="40">
        <f>SUM(E7:E8)</f>
        <v>0</v>
      </c>
      <c r="F9" s="44"/>
    </row>
    <row r="10" spans="1:6" x14ac:dyDescent="0.25">
      <c r="A10" s="33" t="s">
        <v>36</v>
      </c>
      <c r="B10" s="6"/>
      <c r="C10" s="8"/>
      <c r="D10" s="7"/>
      <c r="E10" s="8"/>
    </row>
    <row r="13" spans="1:6" x14ac:dyDescent="0.25">
      <c r="E13" s="32"/>
    </row>
  </sheetData>
  <sortState ref="A9:H294">
    <sortCondition ref="A9:A294"/>
  </sortState>
  <mergeCells count="3">
    <mergeCell ref="A1:E1"/>
    <mergeCell ref="D7:D8"/>
    <mergeCell ref="A4:E4"/>
  </mergeCells>
  <pageMargins left="0.28000000000000003" right="0.15" top="0.78740157480314965" bottom="0.74803149606299213" header="0" footer="0.70866141732283472"/>
  <pageSetup fitToHeight="15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autoPict="0" r:id="rId5">
            <anchor moveWithCells="1">
              <from>
                <xdr:col>1</xdr:col>
                <xdr:colOff>0</xdr:colOff>
                <xdr:row>10</xdr:row>
                <xdr:rowOff>0</xdr:rowOff>
              </from>
              <to>
                <xdr:col>1</xdr:col>
                <xdr:colOff>914400</xdr:colOff>
                <xdr:row>11</xdr:row>
                <xdr:rowOff>69850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E19" sqref="E19"/>
    </sheetView>
  </sheetViews>
  <sheetFormatPr baseColWidth="10" defaultRowHeight="14.5" x14ac:dyDescent="0.35"/>
  <cols>
    <col min="2" max="2" width="71.1796875" bestFit="1" customWidth="1"/>
  </cols>
  <sheetData>
    <row r="1" spans="1:14" ht="91" x14ac:dyDescent="0.35">
      <c r="A1" s="9" t="s">
        <v>2</v>
      </c>
      <c r="B1" s="10" t="s">
        <v>3</v>
      </c>
      <c r="C1" s="10" t="s">
        <v>0</v>
      </c>
      <c r="D1" s="10" t="s">
        <v>1</v>
      </c>
      <c r="E1" s="10" t="s">
        <v>6</v>
      </c>
      <c r="F1" s="11" t="s">
        <v>8</v>
      </c>
      <c r="G1" s="11" t="s">
        <v>9</v>
      </c>
      <c r="H1" s="11" t="s">
        <v>10</v>
      </c>
      <c r="I1" s="10" t="s">
        <v>11</v>
      </c>
      <c r="J1" s="18" t="s">
        <v>23</v>
      </c>
      <c r="K1" s="18" t="s">
        <v>24</v>
      </c>
      <c r="L1" s="18" t="s">
        <v>25</v>
      </c>
      <c r="M1" s="18" t="s">
        <v>26</v>
      </c>
    </row>
    <row r="2" spans="1:14" x14ac:dyDescent="0.35">
      <c r="A2" s="19">
        <v>1</v>
      </c>
      <c r="B2" s="20" t="s">
        <v>12</v>
      </c>
      <c r="C2" s="21">
        <v>1</v>
      </c>
      <c r="D2" s="22" t="s">
        <v>13</v>
      </c>
      <c r="E2" s="22">
        <v>2022</v>
      </c>
      <c r="F2" s="23">
        <v>1827.59</v>
      </c>
      <c r="G2" s="23" t="s">
        <v>5</v>
      </c>
      <c r="H2" s="23" t="s">
        <v>5</v>
      </c>
      <c r="I2" s="24">
        <f>SUM(F2:H2)</f>
        <v>1827.59</v>
      </c>
      <c r="J2" s="23">
        <f>F2*0.87</f>
        <v>1590.0032999999999</v>
      </c>
      <c r="K2" s="23" t="s">
        <v>5</v>
      </c>
      <c r="L2" s="23" t="s">
        <v>5</v>
      </c>
      <c r="M2" s="24">
        <f>SUM(J2:L2)</f>
        <v>1590.0032999999999</v>
      </c>
    </row>
    <row r="3" spans="1:14" s="25" customFormat="1" x14ac:dyDescent="0.35">
      <c r="A3" s="19">
        <v>2</v>
      </c>
      <c r="B3" s="20" t="s">
        <v>14</v>
      </c>
      <c r="C3" s="21">
        <v>1</v>
      </c>
      <c r="D3" s="22" t="s">
        <v>13</v>
      </c>
      <c r="E3" s="22">
        <v>2022</v>
      </c>
      <c r="F3" s="23">
        <v>1827.59</v>
      </c>
      <c r="G3" s="23">
        <v>344.83</v>
      </c>
      <c r="H3" s="23">
        <v>531.61</v>
      </c>
      <c r="I3" s="24">
        <f t="shared" ref="I3:I11" si="0">SUM(F3:H3)</f>
        <v>2704.03</v>
      </c>
      <c r="J3" s="23">
        <f t="shared" ref="J3:J11" si="1">F3*0.87</f>
        <v>1590.0032999999999</v>
      </c>
      <c r="K3" s="23">
        <f>G3*0.87</f>
        <v>300.00209999999998</v>
      </c>
      <c r="L3" s="23">
        <f>H3*0.87</f>
        <v>462.50069999999999</v>
      </c>
      <c r="M3" s="24">
        <f t="shared" ref="M3:M11" si="2">SUM(J3:L3)</f>
        <v>2352.5060999999996</v>
      </c>
    </row>
    <row r="4" spans="1:14" x14ac:dyDescent="0.35">
      <c r="A4" s="19">
        <v>3</v>
      </c>
      <c r="B4" s="20" t="s">
        <v>15</v>
      </c>
      <c r="C4" s="21">
        <v>1</v>
      </c>
      <c r="D4" s="22" t="s">
        <v>13</v>
      </c>
      <c r="E4" s="22">
        <v>2022</v>
      </c>
      <c r="F4" s="23">
        <v>1112.06</v>
      </c>
      <c r="G4" s="23" t="s">
        <v>5</v>
      </c>
      <c r="H4" s="23" t="s">
        <v>5</v>
      </c>
      <c r="I4" s="24">
        <f t="shared" si="0"/>
        <v>1112.06</v>
      </c>
      <c r="J4" s="23">
        <f t="shared" si="1"/>
        <v>967.49219999999991</v>
      </c>
      <c r="K4" s="23" t="s">
        <v>5</v>
      </c>
      <c r="L4" s="23" t="s">
        <v>5</v>
      </c>
      <c r="M4" s="24">
        <f t="shared" si="2"/>
        <v>967.49219999999991</v>
      </c>
    </row>
    <row r="5" spans="1:14" x14ac:dyDescent="0.35">
      <c r="A5" s="19">
        <v>4</v>
      </c>
      <c r="B5" s="20" t="s">
        <v>16</v>
      </c>
      <c r="C5" s="21">
        <v>1</v>
      </c>
      <c r="D5" s="22" t="s">
        <v>13</v>
      </c>
      <c r="E5" s="22">
        <v>2022</v>
      </c>
      <c r="F5" s="23">
        <v>1112.06</v>
      </c>
      <c r="G5" s="23">
        <v>344.83</v>
      </c>
      <c r="H5" s="23">
        <v>450</v>
      </c>
      <c r="I5" s="24">
        <f t="shared" si="0"/>
        <v>1906.8899999999999</v>
      </c>
      <c r="J5" s="23">
        <f t="shared" si="1"/>
        <v>967.49219999999991</v>
      </c>
      <c r="K5" s="23">
        <f>G5*0.87</f>
        <v>300.00209999999998</v>
      </c>
      <c r="L5" s="23">
        <f>H5*0.87</f>
        <v>391.5</v>
      </c>
      <c r="M5" s="24">
        <f t="shared" si="2"/>
        <v>1658.9942999999998</v>
      </c>
      <c r="N5">
        <f>K5/12</f>
        <v>25.000174999999999</v>
      </c>
    </row>
    <row r="6" spans="1:14" x14ac:dyDescent="0.35">
      <c r="A6" s="19">
        <v>5</v>
      </c>
      <c r="B6" s="20" t="s">
        <v>17</v>
      </c>
      <c r="C6" s="21">
        <v>1</v>
      </c>
      <c r="D6" s="22" t="s">
        <v>13</v>
      </c>
      <c r="E6" s="22">
        <v>2022</v>
      </c>
      <c r="F6" s="23">
        <v>870.69</v>
      </c>
      <c r="G6" s="23" t="s">
        <v>5</v>
      </c>
      <c r="H6" s="23" t="s">
        <v>5</v>
      </c>
      <c r="I6" s="24">
        <f t="shared" si="0"/>
        <v>870.69</v>
      </c>
      <c r="J6" s="23">
        <f t="shared" si="1"/>
        <v>757.50030000000004</v>
      </c>
      <c r="K6" s="23" t="s">
        <v>5</v>
      </c>
      <c r="L6" s="23" t="s">
        <v>5</v>
      </c>
      <c r="M6" s="24">
        <f t="shared" si="2"/>
        <v>757.50030000000004</v>
      </c>
      <c r="N6">
        <f>J6/2</f>
        <v>378.75015000000002</v>
      </c>
    </row>
    <row r="7" spans="1:14" x14ac:dyDescent="0.35">
      <c r="A7" s="19">
        <v>6</v>
      </c>
      <c r="B7" s="20" t="s">
        <v>18</v>
      </c>
      <c r="C7" s="21">
        <v>1</v>
      </c>
      <c r="D7" s="22" t="s">
        <v>13</v>
      </c>
      <c r="E7" s="22">
        <v>2022</v>
      </c>
      <c r="F7" s="23">
        <v>1112.06</v>
      </c>
      <c r="G7" s="23" t="s">
        <v>5</v>
      </c>
      <c r="H7" s="23" t="s">
        <v>5</v>
      </c>
      <c r="I7" s="24">
        <f t="shared" si="0"/>
        <v>1112.06</v>
      </c>
      <c r="J7" s="23">
        <f t="shared" si="1"/>
        <v>967.49219999999991</v>
      </c>
      <c r="K7" s="23" t="s">
        <v>5</v>
      </c>
      <c r="L7" s="23" t="s">
        <v>5</v>
      </c>
      <c r="M7" s="24">
        <f t="shared" si="2"/>
        <v>967.49219999999991</v>
      </c>
    </row>
    <row r="8" spans="1:14" x14ac:dyDescent="0.35">
      <c r="A8" s="19">
        <v>7</v>
      </c>
      <c r="B8" s="20" t="s">
        <v>19</v>
      </c>
      <c r="C8" s="21">
        <v>1</v>
      </c>
      <c r="D8" s="22" t="s">
        <v>13</v>
      </c>
      <c r="E8" s="22">
        <v>2022</v>
      </c>
      <c r="F8" s="23">
        <v>548.85</v>
      </c>
      <c r="G8" s="23" t="s">
        <v>5</v>
      </c>
      <c r="H8" s="23" t="s">
        <v>5</v>
      </c>
      <c r="I8" s="24">
        <f t="shared" si="0"/>
        <v>548.85</v>
      </c>
      <c r="J8" s="23">
        <f t="shared" si="1"/>
        <v>477.49950000000001</v>
      </c>
      <c r="K8" s="23" t="s">
        <v>5</v>
      </c>
      <c r="L8" s="23" t="s">
        <v>5</v>
      </c>
      <c r="M8" s="24">
        <f t="shared" si="2"/>
        <v>477.49950000000001</v>
      </c>
    </row>
    <row r="9" spans="1:14" x14ac:dyDescent="0.35">
      <c r="A9" s="19">
        <v>8</v>
      </c>
      <c r="B9" s="20" t="s">
        <v>20</v>
      </c>
      <c r="C9" s="21">
        <v>1</v>
      </c>
      <c r="D9" s="22" t="s">
        <v>13</v>
      </c>
      <c r="E9" s="22">
        <v>2022</v>
      </c>
      <c r="F9" s="23">
        <v>568.98</v>
      </c>
      <c r="G9" s="23" t="s">
        <v>5</v>
      </c>
      <c r="H9" s="23" t="s">
        <v>5</v>
      </c>
      <c r="I9" s="24">
        <f t="shared" si="0"/>
        <v>568.98</v>
      </c>
      <c r="J9" s="23">
        <f t="shared" si="1"/>
        <v>495.01260000000002</v>
      </c>
      <c r="K9" s="23" t="s">
        <v>5</v>
      </c>
      <c r="L9" s="23" t="s">
        <v>5</v>
      </c>
      <c r="M9" s="24">
        <f t="shared" si="2"/>
        <v>495.01260000000002</v>
      </c>
    </row>
    <row r="10" spans="1:14" x14ac:dyDescent="0.35">
      <c r="A10" s="19">
        <v>9</v>
      </c>
      <c r="B10" s="20" t="s">
        <v>21</v>
      </c>
      <c r="C10" s="21">
        <v>1</v>
      </c>
      <c r="D10" s="22" t="s">
        <v>13</v>
      </c>
      <c r="E10" s="22">
        <v>2022</v>
      </c>
      <c r="F10" s="23">
        <v>375.01</v>
      </c>
      <c r="G10" s="23" t="s">
        <v>5</v>
      </c>
      <c r="H10" s="23" t="s">
        <v>5</v>
      </c>
      <c r="I10" s="24">
        <f t="shared" si="0"/>
        <v>375.01</v>
      </c>
      <c r="J10" s="23">
        <f t="shared" si="1"/>
        <v>326.25869999999998</v>
      </c>
      <c r="K10" s="23" t="s">
        <v>5</v>
      </c>
      <c r="L10" s="23" t="s">
        <v>5</v>
      </c>
      <c r="M10" s="24">
        <f t="shared" si="2"/>
        <v>326.25869999999998</v>
      </c>
    </row>
    <row r="11" spans="1:14" x14ac:dyDescent="0.35">
      <c r="A11" s="12">
        <v>10</v>
      </c>
      <c r="B11" s="13" t="s">
        <v>22</v>
      </c>
      <c r="C11" s="14">
        <v>1</v>
      </c>
      <c r="D11" s="15" t="s">
        <v>13</v>
      </c>
      <c r="E11" s="15">
        <v>2022</v>
      </c>
      <c r="F11" s="16">
        <v>382.18</v>
      </c>
      <c r="G11" s="16" t="s">
        <v>5</v>
      </c>
      <c r="H11" s="16" t="s">
        <v>5</v>
      </c>
      <c r="I11" s="17">
        <f t="shared" si="0"/>
        <v>382.18</v>
      </c>
      <c r="J11" s="16">
        <f t="shared" si="1"/>
        <v>332.4966</v>
      </c>
      <c r="K11" s="16" t="s">
        <v>5</v>
      </c>
      <c r="L11" s="16" t="s">
        <v>5</v>
      </c>
      <c r="M11" s="17">
        <f t="shared" si="2"/>
        <v>332.4966</v>
      </c>
    </row>
    <row r="15" spans="1:14" ht="77.5" x14ac:dyDescent="0.35">
      <c r="B15" s="26" t="s">
        <v>27</v>
      </c>
      <c r="C15" s="27" t="s">
        <v>28</v>
      </c>
      <c r="D15" s="27" t="s">
        <v>29</v>
      </c>
    </row>
    <row r="16" spans="1:14" ht="15.5" x14ac:dyDescent="0.35">
      <c r="B16" s="28" t="s">
        <v>30</v>
      </c>
      <c r="C16" s="29">
        <v>1112.0999999999999</v>
      </c>
      <c r="D16" s="29">
        <v>1128.0135</v>
      </c>
    </row>
    <row r="17" spans="2:5" ht="15.5" x14ac:dyDescent="0.35">
      <c r="B17" s="28" t="s">
        <v>31</v>
      </c>
      <c r="C17" s="29">
        <v>870.7</v>
      </c>
      <c r="D17" s="29">
        <v>676.8</v>
      </c>
    </row>
    <row r="18" spans="2:5" ht="15.5" x14ac:dyDescent="0.35">
      <c r="B18" s="28" t="s">
        <v>32</v>
      </c>
      <c r="C18" s="29">
        <v>1827.6</v>
      </c>
      <c r="D18" s="29">
        <v>1827.6</v>
      </c>
    </row>
    <row r="19" spans="2:5" ht="15.5" x14ac:dyDescent="0.35">
      <c r="B19" s="28" t="s">
        <v>33</v>
      </c>
      <c r="C19" s="29">
        <v>321.72999999999956</v>
      </c>
      <c r="D19" s="30"/>
      <c r="E19">
        <f>C19*0.87</f>
        <v>279.90509999999961</v>
      </c>
    </row>
    <row r="20" spans="2:5" ht="15.5" x14ac:dyDescent="0.35">
      <c r="B20" s="28" t="s">
        <v>34</v>
      </c>
      <c r="C20" s="29">
        <v>1112.0999999999999</v>
      </c>
      <c r="D20" s="29">
        <v>1128.01</v>
      </c>
    </row>
    <row r="21" spans="2:5" ht="15.5" x14ac:dyDescent="0.35">
      <c r="B21" s="28" t="s">
        <v>35</v>
      </c>
      <c r="C21" s="29">
        <v>2275.86</v>
      </c>
      <c r="D21" s="31">
        <v>2275.86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SOLPED</vt:lpstr>
      <vt:lpstr>Hoja1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Isabel Rioja</cp:lastModifiedBy>
  <cp:lastPrinted>2025-06-27T19:24:33Z</cp:lastPrinted>
  <dcterms:created xsi:type="dcterms:W3CDTF">2020-01-28T19:00:39Z</dcterms:created>
  <dcterms:modified xsi:type="dcterms:W3CDTF">2025-08-18T22:45:23Z</dcterms:modified>
</cp:coreProperties>
</file>